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UXILIARY\Fy 2020\"/>
    </mc:Choice>
  </mc:AlternateContent>
  <bookViews>
    <workbookView xWindow="0" yWindow="0" windowWidth="28800" windowHeight="12000"/>
  </bookViews>
  <sheets>
    <sheet name="Proposed Budget FY 20 (A)" sheetId="1" r:id="rId1"/>
  </sheets>
  <definedNames>
    <definedName name="a1..x300" localSheetId="0">#REF!</definedName>
    <definedName name="a1..x300">#REF!</definedName>
    <definedName name="atp" localSheetId="0">#REF!</definedName>
    <definedName name="atp">#REF!</definedName>
    <definedName name="AUXBUD11" localSheetId="0">#REF!</definedName>
    <definedName name="AUXBUD11">#REF!</definedName>
    <definedName name="AUXBUD12" localSheetId="0">#REF!</definedName>
    <definedName name="AUXBUD12">#REF!</definedName>
    <definedName name="auxbud13" localSheetId="0">#REF!</definedName>
    <definedName name="auxbud13">#REF!</definedName>
    <definedName name="bud11august" localSheetId="0">#REF!</definedName>
    <definedName name="bud11august">#REF!</definedName>
    <definedName name="bud11feb" localSheetId="0">#REF!</definedName>
    <definedName name="bud11feb">#REF!</definedName>
    <definedName name="dfd" localSheetId="0">#REF!</definedName>
    <definedName name="dfd">#REF!</definedName>
    <definedName name="dfwsf" localSheetId="0">#REF!</definedName>
    <definedName name="dfwsf">#REF!</definedName>
    <definedName name="djfja" localSheetId="0">#REF!</definedName>
    <definedName name="djfja">#REF!</definedName>
    <definedName name="fdf" localSheetId="0">#REF!</definedName>
    <definedName name="fdf">#REF!</definedName>
    <definedName name="fgghjh" localSheetId="0">#REF!</definedName>
    <definedName name="fgghjh">#REF!</definedName>
    <definedName name="FKEJDSFSDILJ" localSheetId="0">#REF!</definedName>
    <definedName name="FKEJDSFSDILJ">#REF!</definedName>
    <definedName name="fy2012auxbud" localSheetId="0">#REF!</definedName>
    <definedName name="fy2012auxbud">#REF!</definedName>
    <definedName name="fy2012auxbudgetoctober" localSheetId="0">#REF!</definedName>
    <definedName name="fy2012auxbudgetoctober">#REF!</definedName>
    <definedName name="gyghjy" localSheetId="0">#REF!</definedName>
    <definedName name="gyghjy">#REF!</definedName>
    <definedName name="hdkjfhsdhf" localSheetId="0">#REF!</definedName>
    <definedName name="hdkjfhsdhf">#REF!</definedName>
    <definedName name="hhhk" localSheetId="0">#REF!</definedName>
    <definedName name="hhhk">#REF!</definedName>
    <definedName name="hjjk" localSheetId="0">#REF!</definedName>
    <definedName name="hjjk">#REF!</definedName>
    <definedName name="ok" localSheetId="0">#REF!</definedName>
    <definedName name="ok">#REF!</definedName>
    <definedName name="okl" localSheetId="0">#REF!</definedName>
    <definedName name="okl">#REF!</definedName>
    <definedName name="_xlnm.Print_Area" localSheetId="0">'Proposed Budget FY 20 (A)'!$A$1:$A$84</definedName>
    <definedName name="_xlnm.Print_Area">#REF!</definedName>
    <definedName name="RevisedJan13" localSheetId="0">#REF!</definedName>
    <definedName name="RevisedJan13">#REF!</definedName>
    <definedName name="test" localSheetId="0">#REF!</definedName>
    <definedName name="test">#REF!</definedName>
    <definedName name="yuio" localSheetId="0">#REF!</definedName>
    <definedName name="yui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B32" i="1"/>
  <c r="B35" i="1"/>
  <c r="B33" i="1"/>
  <c r="B31" i="1"/>
  <c r="B30" i="1"/>
  <c r="B63" i="1" l="1"/>
  <c r="C81" i="1" l="1"/>
  <c r="B51" i="1"/>
  <c r="B81" i="1" s="1"/>
  <c r="C16" i="1"/>
  <c r="C18" i="1" s="1"/>
  <c r="C84" i="1" s="1"/>
  <c r="B16" i="1"/>
  <c r="B18" i="1" s="1"/>
  <c r="B84" i="1" l="1"/>
</calcChain>
</file>

<file path=xl/sharedStrings.xml><?xml version="1.0" encoding="utf-8"?>
<sst xmlns="http://schemas.openxmlformats.org/spreadsheetml/2006/main" count="86" uniqueCount="84">
  <si>
    <t>Lehman College Auxiliary</t>
  </si>
  <si>
    <t>Proposed Budget Committee</t>
  </si>
  <si>
    <t>Board Approved Budget</t>
  </si>
  <si>
    <t>Revenue:</t>
  </si>
  <si>
    <t>Beverage Vending Commission</t>
  </si>
  <si>
    <t>Bookstore Commission</t>
  </si>
  <si>
    <t>Cafeteria Commission</t>
  </si>
  <si>
    <t>Royalty Commission (Logo)</t>
  </si>
  <si>
    <t>Lehman Stages (Lovinger Theatre)</t>
  </si>
  <si>
    <t>* Parking Fees</t>
  </si>
  <si>
    <t>** Rental</t>
  </si>
  <si>
    <t>Snack Vending Commission</t>
  </si>
  <si>
    <t>Student Housing</t>
  </si>
  <si>
    <t>Lehman Studios</t>
  </si>
  <si>
    <t>MotorCycle Safety School</t>
  </si>
  <si>
    <t>Subtotal Revenues</t>
  </si>
  <si>
    <t>Fund Balance</t>
  </si>
  <si>
    <t>Total Revenues:</t>
  </si>
  <si>
    <t>*Less Sales Tax, credit card fees and event expenses</t>
  </si>
  <si>
    <t>**Includes Commercial/Film Rental (Less B &amp; G)</t>
  </si>
  <si>
    <t>***Based on commission due as March 31, 2019</t>
  </si>
  <si>
    <t>Expenditures:</t>
  </si>
  <si>
    <t xml:space="preserve">Admissions </t>
  </si>
  <si>
    <t xml:space="preserve">Adult Degee Program/SCPS </t>
  </si>
  <si>
    <r>
      <t>B&amp;G Maintenance (Kitchen)</t>
    </r>
    <r>
      <rPr>
        <i/>
        <sz val="14"/>
        <color indexed="56"/>
        <rFont val="Calibri"/>
        <family val="2"/>
        <scheme val="minor"/>
      </rPr>
      <t xml:space="preserve"> </t>
    </r>
  </si>
  <si>
    <t xml:space="preserve">B&amp;G Maintenance (Parking) </t>
  </si>
  <si>
    <t>Campus Activities:</t>
  </si>
  <si>
    <t>Business Office</t>
  </si>
  <si>
    <t>Supplies</t>
  </si>
  <si>
    <t xml:space="preserve">Equipment &amp; Maintenance </t>
  </si>
  <si>
    <t xml:space="preserve">Insurance </t>
  </si>
  <si>
    <t xml:space="preserve">Legal Fee </t>
  </si>
  <si>
    <t xml:space="preserve">Professional Fees/Audit Fee </t>
  </si>
  <si>
    <t>Campus Ceremonies:</t>
  </si>
  <si>
    <t>Continuing &amp; Professional Studies</t>
  </si>
  <si>
    <t>Arts&amp;Humanities</t>
  </si>
  <si>
    <t>Conference&amp;Special Events</t>
  </si>
  <si>
    <t>School of Education</t>
  </si>
  <si>
    <t>Enrollment Management</t>
  </si>
  <si>
    <t>Health Sciences, Human Services and Nursing</t>
  </si>
  <si>
    <t>Institutional Advancement</t>
  </si>
  <si>
    <t>Library</t>
  </si>
  <si>
    <t>Natural &amp; Social Sciences</t>
  </si>
  <si>
    <t>Provost</t>
  </si>
  <si>
    <t>Student Affairs</t>
  </si>
  <si>
    <t>Academic Programs</t>
  </si>
  <si>
    <t>VP for Administration</t>
  </si>
  <si>
    <t>VP For IT</t>
  </si>
  <si>
    <t>Total for Campus Ceremonies</t>
  </si>
  <si>
    <t>Campus Information Services (CIS)</t>
  </si>
  <si>
    <t>City and Humanities</t>
  </si>
  <si>
    <t>Cuny Athletic Conference</t>
  </si>
  <si>
    <t xml:space="preserve">Financial Aid Off. </t>
  </si>
  <si>
    <t xml:space="preserve">Instructional Support Services Program  </t>
  </si>
  <si>
    <t>Lehman Art Gallery</t>
  </si>
  <si>
    <t xml:space="preserve">Lehman College Sustainability Council </t>
  </si>
  <si>
    <t xml:space="preserve">Lehman Scholars Scholarships </t>
  </si>
  <si>
    <t xml:space="preserve">Lehman Stages (Stdt. Life Events) </t>
  </si>
  <si>
    <t>Lehman Studios (Multimedia Center)</t>
  </si>
  <si>
    <t xml:space="preserve">Library </t>
  </si>
  <si>
    <t>Music Performances</t>
  </si>
  <si>
    <t>Parking</t>
  </si>
  <si>
    <t>Parking Lot</t>
  </si>
  <si>
    <t>Public Relations</t>
  </si>
  <si>
    <t>Public Safety Service</t>
  </si>
  <si>
    <t xml:space="preserve">Rental Services </t>
  </si>
  <si>
    <t xml:space="preserve">Student Art Exhibition </t>
  </si>
  <si>
    <t xml:space="preserve">Student Housing </t>
  </si>
  <si>
    <t>Theatre Dept.</t>
  </si>
  <si>
    <t>Contingency</t>
  </si>
  <si>
    <t>Total Expenditures:</t>
  </si>
  <si>
    <t>Total Revenue Less Expenditures = Profit/(Loss)</t>
  </si>
  <si>
    <t>Variance (Total Revenues and Expenditures)</t>
  </si>
  <si>
    <t>Note:</t>
  </si>
  <si>
    <t xml:space="preserve">Office of the Provost - Legal Fees </t>
  </si>
  <si>
    <t>Adopted Budget Fiscal Year 2019-20</t>
  </si>
  <si>
    <t>FY 2020 Adopted Budget</t>
  </si>
  <si>
    <t xml:space="preserve">Academic Programs </t>
  </si>
  <si>
    <t xml:space="preserve">Community Engagement &amp; New Student Programs </t>
  </si>
  <si>
    <t xml:space="preserve">Continuing Education </t>
  </si>
  <si>
    <t xml:space="preserve">Center for Human Rights and Peace Studies </t>
  </si>
  <si>
    <t xml:space="preserve">Office of Prestigous Awards </t>
  </si>
  <si>
    <t xml:space="preserve">Office of Graduate Studies </t>
  </si>
  <si>
    <t xml:space="preserve">Social Work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</si>
</sst>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indexed="56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164" fontId="2" fillId="0" borderId="0" xfId="1" applyNumberFormat="1" applyFont="1" applyBorder="1" applyAlignment="1">
      <alignment horizontal="centerContinuous" vertical="justify"/>
    </xf>
    <xf numFmtId="0" fontId="4" fillId="0" borderId="0" xfId="0" applyFont="1" applyAlignment="1">
      <alignment horizontal="centerContinuous" vertical="justify"/>
    </xf>
    <xf numFmtId="0" fontId="4" fillId="0" borderId="0" xfId="0" applyFont="1"/>
    <xf numFmtId="164" fontId="5" fillId="0" borderId="0" xfId="1" applyNumberFormat="1" applyFont="1" applyFill="1" applyBorder="1" applyAlignment="1">
      <alignment horizontal="centerContinuous" vertical="justify"/>
    </xf>
    <xf numFmtId="0" fontId="0" fillId="0" borderId="0" xfId="0" applyAlignment="1">
      <alignment horizontal="centerContinuous" vertical="justify"/>
    </xf>
    <xf numFmtId="0" fontId="0" fillId="0" borderId="0" xfId="0" applyFill="1"/>
    <xf numFmtId="0" fontId="7" fillId="0" borderId="1" xfId="2" applyFont="1" applyFill="1" applyBorder="1" applyAlignment="1">
      <alignment wrapText="1"/>
    </xf>
    <xf numFmtId="0" fontId="5" fillId="0" borderId="1" xfId="2" applyFont="1" applyFill="1" applyBorder="1" applyAlignment="1">
      <alignment horizontal="center" wrapText="1"/>
    </xf>
    <xf numFmtId="3" fontId="5" fillId="0" borderId="1" xfId="2" applyNumberFormat="1" applyFont="1" applyFill="1" applyBorder="1" applyAlignment="1">
      <alignment horizontal="center" wrapText="1"/>
    </xf>
    <xf numFmtId="0" fontId="0" fillId="0" borderId="0" xfId="0" applyBorder="1"/>
    <xf numFmtId="0" fontId="8" fillId="0" borderId="2" xfId="2" applyFont="1" applyFill="1" applyBorder="1" applyAlignment="1">
      <alignment wrapText="1"/>
    </xf>
    <xf numFmtId="164" fontId="3" fillId="0" borderId="1" xfId="1" applyNumberFormat="1" applyFont="1" applyBorder="1"/>
    <xf numFmtId="0" fontId="0" fillId="0" borderId="1" xfId="0" applyBorder="1"/>
    <xf numFmtId="164" fontId="3" fillId="0" borderId="1" xfId="1" applyNumberFormat="1" applyFont="1" applyFill="1" applyBorder="1"/>
    <xf numFmtId="0" fontId="0" fillId="0" borderId="1" xfId="0" applyFill="1" applyBorder="1"/>
    <xf numFmtId="43" fontId="0" fillId="0" borderId="0" xfId="1" applyFont="1" applyFill="1"/>
    <xf numFmtId="164" fontId="3" fillId="2" borderId="1" xfId="1" applyNumberFormat="1" applyFont="1" applyFill="1" applyBorder="1"/>
    <xf numFmtId="0" fontId="7" fillId="0" borderId="3" xfId="2" applyFont="1" applyFill="1" applyBorder="1" applyAlignment="1">
      <alignment wrapText="1"/>
    </xf>
    <xf numFmtId="164" fontId="3" fillId="0" borderId="4" xfId="1" applyNumberFormat="1" applyFont="1" applyFill="1" applyBorder="1"/>
    <xf numFmtId="0" fontId="0" fillId="0" borderId="4" xfId="0" applyFill="1" applyBorder="1"/>
    <xf numFmtId="0" fontId="5" fillId="0" borderId="1" xfId="2" applyFont="1" applyFill="1" applyBorder="1" applyAlignment="1">
      <alignment wrapText="1"/>
    </xf>
    <xf numFmtId="3" fontId="7" fillId="0" borderId="2" xfId="1" applyNumberFormat="1" applyFont="1" applyFill="1" applyBorder="1" applyAlignment="1">
      <alignment horizontal="right"/>
    </xf>
    <xf numFmtId="0" fontId="5" fillId="0" borderId="2" xfId="2" applyFont="1" applyFill="1" applyBorder="1" applyAlignment="1">
      <alignment wrapText="1"/>
    </xf>
    <xf numFmtId="3" fontId="9" fillId="0" borderId="2" xfId="0" applyNumberFormat="1" applyFont="1" applyBorder="1"/>
    <xf numFmtId="0" fontId="7" fillId="0" borderId="5" xfId="2" applyFont="1" applyFill="1" applyBorder="1" applyAlignment="1">
      <alignment wrapText="1"/>
    </xf>
    <xf numFmtId="164" fontId="3" fillId="0" borderId="0" xfId="1" applyNumberFormat="1" applyFont="1" applyBorder="1"/>
    <xf numFmtId="0" fontId="7" fillId="0" borderId="0" xfId="2" applyFont="1" applyFill="1" applyBorder="1" applyAlignment="1">
      <alignment wrapText="1"/>
    </xf>
    <xf numFmtId="0" fontId="7" fillId="0" borderId="2" xfId="2" applyFont="1" applyFill="1" applyBorder="1" applyAlignment="1">
      <alignment wrapText="1"/>
    </xf>
    <xf numFmtId="0" fontId="8" fillId="0" borderId="6" xfId="2" applyFont="1" applyFill="1" applyBorder="1" applyAlignment="1">
      <alignment wrapText="1"/>
    </xf>
    <xf numFmtId="0" fontId="7" fillId="0" borderId="6" xfId="2" applyFont="1" applyFill="1" applyBorder="1" applyAlignment="1">
      <alignment wrapText="1"/>
    </xf>
    <xf numFmtId="0" fontId="7" fillId="0" borderId="1" xfId="2" applyFont="1" applyFill="1" applyBorder="1" applyAlignment="1">
      <alignment horizontal="right" wrapText="1"/>
    </xf>
    <xf numFmtId="164" fontId="0" fillId="0" borderId="1" xfId="0" applyNumberFormat="1" applyBorder="1"/>
    <xf numFmtId="164" fontId="3" fillId="0" borderId="1" xfId="1" applyNumberFormat="1" applyFont="1" applyFill="1" applyBorder="1" applyAlignment="1">
      <alignment horizontal="right" vertical="center" wrapText="1"/>
    </xf>
    <xf numFmtId="8" fontId="11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164" fontId="3" fillId="0" borderId="1" xfId="1" applyNumberFormat="1" applyFont="1" applyFill="1" applyBorder="1" applyAlignment="1">
      <alignment horizontal="right" vertical="center"/>
    </xf>
    <xf numFmtId="0" fontId="12" fillId="0" borderId="1" xfId="3" applyFill="1" applyBorder="1" applyAlignment="1">
      <alignment horizontal="right" vertical="center"/>
    </xf>
    <xf numFmtId="0" fontId="0" fillId="0" borderId="0" xfId="0" applyAlignment="1">
      <alignment horizontal="right"/>
    </xf>
    <xf numFmtId="164" fontId="3" fillId="2" borderId="1" xfId="1" applyNumberFormat="1" applyFont="1" applyFill="1" applyBorder="1" applyAlignment="1">
      <alignment horizontal="right" vertical="center"/>
    </xf>
    <xf numFmtId="8" fontId="11" fillId="0" borderId="1" xfId="0" applyNumberFormat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7" fillId="0" borderId="1" xfId="2" applyFont="1" applyFill="1" applyBorder="1" applyAlignment="1">
      <alignment horizontal="left" wrapText="1"/>
    </xf>
    <xf numFmtId="0" fontId="7" fillId="2" borderId="1" xfId="2" applyFont="1" applyFill="1" applyBorder="1" applyAlignment="1">
      <alignment horizontal="left" wrapText="1"/>
    </xf>
    <xf numFmtId="164" fontId="3" fillId="0" borderId="3" xfId="1" applyNumberFormat="1" applyFont="1" applyFill="1" applyBorder="1"/>
    <xf numFmtId="0" fontId="0" fillId="0" borderId="4" xfId="0" applyBorder="1"/>
    <xf numFmtId="0" fontId="5" fillId="0" borderId="1" xfId="2" applyFont="1" applyFill="1" applyBorder="1" applyAlignment="1">
      <alignment horizontal="left" wrapText="1"/>
    </xf>
    <xf numFmtId="164" fontId="9" fillId="0" borderId="7" xfId="1" applyNumberFormat="1" applyFont="1" applyFill="1" applyBorder="1"/>
    <xf numFmtId="0" fontId="7" fillId="3" borderId="0" xfId="2" applyFont="1" applyFill="1" applyAlignment="1">
      <alignment wrapText="1"/>
    </xf>
    <xf numFmtId="0" fontId="0" fillId="0" borderId="3" xfId="0" applyBorder="1"/>
    <xf numFmtId="0" fontId="13" fillId="0" borderId="0" xfId="2" applyFont="1" applyFill="1" applyBorder="1" applyAlignment="1">
      <alignment wrapText="1"/>
    </xf>
    <xf numFmtId="164" fontId="14" fillId="0" borderId="8" xfId="1" applyNumberFormat="1" applyFont="1" applyBorder="1"/>
    <xf numFmtId="0" fontId="15" fillId="0" borderId="0" xfId="0" applyFont="1"/>
    <xf numFmtId="0" fontId="3" fillId="0" borderId="0" xfId="0" applyFont="1" applyAlignment="1">
      <alignment wrapText="1"/>
    </xf>
    <xf numFmtId="0" fontId="16" fillId="0" borderId="0" xfId="0" applyFont="1" applyAlignment="1">
      <alignment wrapText="1"/>
    </xf>
  </cellXfs>
  <cellStyles count="4">
    <cellStyle name="Comma" xfId="1" builtinId="3"/>
    <cellStyle name="Hyperlink" xfId="3" builtinId="8"/>
    <cellStyle name="Normal" xfId="0" builtinId="0"/>
    <cellStyle name="Normal_auxbudet07a (3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87"/>
  <sheetViews>
    <sheetView tabSelected="1" zoomScaleNormal="100" zoomScaleSheetLayoutView="90" workbookViewId="0">
      <selection activeCell="H79" sqref="H79"/>
    </sheetView>
  </sheetViews>
  <sheetFormatPr defaultColWidth="11.42578125" defaultRowHeight="15.75" outlineLevelRow="1" x14ac:dyDescent="0.25"/>
  <cols>
    <col min="1" max="1" width="35.85546875" style="55" customWidth="1"/>
    <col min="2" max="2" width="18.28515625" customWidth="1"/>
    <col min="3" max="3" width="12.42578125" hidden="1" customWidth="1"/>
  </cols>
  <sheetData>
    <row r="1" spans="1:4" s="3" customFormat="1" ht="21" customHeight="1" x14ac:dyDescent="0.35">
      <c r="A1" s="1" t="s">
        <v>0</v>
      </c>
      <c r="B1" s="2"/>
      <c r="C1" s="2"/>
    </row>
    <row r="2" spans="1:4" ht="18.75" customHeight="1" x14ac:dyDescent="0.25">
      <c r="A2" s="4" t="s">
        <v>75</v>
      </c>
      <c r="B2" s="5"/>
      <c r="C2" s="5"/>
    </row>
    <row r="3" spans="1:4" ht="56.25" x14ac:dyDescent="0.3">
      <c r="A3" s="7"/>
      <c r="B3" s="8" t="s">
        <v>76</v>
      </c>
      <c r="C3" s="9" t="s">
        <v>2</v>
      </c>
      <c r="D3" s="10"/>
    </row>
    <row r="4" spans="1:4" ht="18.75" x14ac:dyDescent="0.3">
      <c r="A4" s="11" t="s">
        <v>3</v>
      </c>
      <c r="B4" s="13"/>
      <c r="C4" s="13"/>
    </row>
    <row r="5" spans="1:4" s="6" customFormat="1" ht="37.5" x14ac:dyDescent="0.3">
      <c r="A5" s="7" t="s">
        <v>4</v>
      </c>
      <c r="B5" s="14">
        <v>111501</v>
      </c>
      <c r="C5" s="15"/>
    </row>
    <row r="6" spans="1:4" s="6" customFormat="1" ht="18.75" x14ac:dyDescent="0.3">
      <c r="A6" s="7" t="s">
        <v>5</v>
      </c>
      <c r="B6" s="14">
        <v>185000</v>
      </c>
      <c r="C6" s="15"/>
    </row>
    <row r="7" spans="1:4" s="6" customFormat="1" ht="18.75" x14ac:dyDescent="0.3">
      <c r="A7" s="7" t="s">
        <v>6</v>
      </c>
      <c r="B7" s="14">
        <v>126837</v>
      </c>
      <c r="C7" s="15"/>
    </row>
    <row r="8" spans="1:4" s="6" customFormat="1" ht="18.75" x14ac:dyDescent="0.3">
      <c r="A8" s="7" t="s">
        <v>7</v>
      </c>
      <c r="B8" s="14">
        <v>11500</v>
      </c>
      <c r="C8" s="15"/>
    </row>
    <row r="9" spans="1:4" s="6" customFormat="1" ht="37.5" x14ac:dyDescent="0.3">
      <c r="A9" s="7" t="s">
        <v>8</v>
      </c>
      <c r="B9" s="14">
        <v>261255</v>
      </c>
      <c r="C9" s="15"/>
    </row>
    <row r="10" spans="1:4" s="6" customFormat="1" ht="18.75" x14ac:dyDescent="0.3">
      <c r="A10" s="7" t="s">
        <v>9</v>
      </c>
      <c r="B10" s="14">
        <v>467000</v>
      </c>
      <c r="C10" s="15"/>
    </row>
    <row r="11" spans="1:4" s="6" customFormat="1" ht="18.75" x14ac:dyDescent="0.3">
      <c r="A11" s="7" t="s">
        <v>10</v>
      </c>
      <c r="B11" s="14">
        <v>121000</v>
      </c>
      <c r="C11" s="15"/>
      <c r="D11" s="16"/>
    </row>
    <row r="12" spans="1:4" s="6" customFormat="1" ht="18.75" x14ac:dyDescent="0.3">
      <c r="A12" s="7" t="s">
        <v>11</v>
      </c>
      <c r="B12" s="14">
        <v>161279</v>
      </c>
      <c r="C12" s="15"/>
    </row>
    <row r="13" spans="1:4" s="6" customFormat="1" ht="18.75" x14ac:dyDescent="0.3">
      <c r="A13" s="7" t="s">
        <v>12</v>
      </c>
      <c r="B13" s="14">
        <v>220680</v>
      </c>
      <c r="C13" s="15"/>
    </row>
    <row r="14" spans="1:4" ht="18.75" x14ac:dyDescent="0.3">
      <c r="A14" s="7" t="s">
        <v>13</v>
      </c>
      <c r="B14" s="14">
        <v>25000</v>
      </c>
      <c r="C14" s="15"/>
    </row>
    <row r="15" spans="1:4" s="6" customFormat="1" ht="19.5" thickBot="1" x14ac:dyDescent="0.35">
      <c r="A15" s="18" t="s">
        <v>14</v>
      </c>
      <c r="B15" s="19">
        <v>117486</v>
      </c>
      <c r="C15" s="20"/>
    </row>
    <row r="16" spans="1:4" s="6" customFormat="1" ht="18.75" x14ac:dyDescent="0.3">
      <c r="A16" s="21" t="s">
        <v>15</v>
      </c>
      <c r="B16" s="22">
        <f t="shared" ref="B16:C16" si="0">SUM(B5:B15)</f>
        <v>1808538</v>
      </c>
      <c r="C16" s="22">
        <f t="shared" si="0"/>
        <v>0</v>
      </c>
    </row>
    <row r="17" spans="1:3" s="6" customFormat="1" ht="19.5" thickBot="1" x14ac:dyDescent="0.35">
      <c r="A17" s="7" t="s">
        <v>16</v>
      </c>
      <c r="B17" s="19">
        <v>164064</v>
      </c>
      <c r="C17" s="20"/>
    </row>
    <row r="18" spans="1:3" ht="18.75" x14ac:dyDescent="0.3">
      <c r="A18" s="23" t="s">
        <v>17</v>
      </c>
      <c r="B18" s="24">
        <f t="shared" ref="B18:C18" si="1">SUM(B16:B17)</f>
        <v>1972602</v>
      </c>
      <c r="C18" s="24">
        <f t="shared" si="1"/>
        <v>0</v>
      </c>
    </row>
    <row r="19" spans="1:3" ht="37.5" x14ac:dyDescent="0.3">
      <c r="A19" s="25" t="s">
        <v>18</v>
      </c>
    </row>
    <row r="20" spans="1:3" ht="37.5" x14ac:dyDescent="0.3">
      <c r="A20" s="27" t="s">
        <v>19</v>
      </c>
    </row>
    <row r="21" spans="1:3" ht="37.5" x14ac:dyDescent="0.3">
      <c r="A21" s="28" t="s">
        <v>20</v>
      </c>
    </row>
    <row r="22" spans="1:3" ht="56.25" x14ac:dyDescent="0.3">
      <c r="A22" s="7"/>
      <c r="B22" s="9" t="s">
        <v>1</v>
      </c>
      <c r="C22" s="9" t="s">
        <v>2</v>
      </c>
    </row>
    <row r="23" spans="1:3" ht="18.75" x14ac:dyDescent="0.3">
      <c r="A23" s="29" t="s">
        <v>21</v>
      </c>
      <c r="B23" s="13"/>
      <c r="C23" s="13"/>
    </row>
    <row r="24" spans="1:3" s="6" customFormat="1" ht="18.75" x14ac:dyDescent="0.3">
      <c r="A24" s="30" t="s">
        <v>77</v>
      </c>
      <c r="B24" s="14">
        <v>5000</v>
      </c>
      <c r="C24" s="15"/>
    </row>
    <row r="25" spans="1:3" s="6" customFormat="1" ht="18.75" x14ac:dyDescent="0.3">
      <c r="A25" s="30" t="s">
        <v>22</v>
      </c>
      <c r="B25" s="14">
        <v>10000</v>
      </c>
      <c r="C25" s="15"/>
    </row>
    <row r="26" spans="1:3" s="6" customFormat="1" ht="18.75" x14ac:dyDescent="0.3">
      <c r="A26" s="30" t="s">
        <v>23</v>
      </c>
      <c r="B26" s="14">
        <v>10540</v>
      </c>
      <c r="C26" s="15"/>
    </row>
    <row r="27" spans="1:3" s="6" customFormat="1" ht="18.75" x14ac:dyDescent="0.3">
      <c r="A27" s="7" t="s">
        <v>24</v>
      </c>
      <c r="B27" s="14">
        <v>10000</v>
      </c>
      <c r="C27" s="15"/>
    </row>
    <row r="28" spans="1:3" s="6" customFormat="1" ht="18.75" x14ac:dyDescent="0.3">
      <c r="A28" s="7" t="s">
        <v>25</v>
      </c>
      <c r="B28" s="14">
        <v>85885</v>
      </c>
      <c r="C28" s="15"/>
    </row>
    <row r="29" spans="1:3" ht="18.75" x14ac:dyDescent="0.3">
      <c r="A29" s="21" t="s">
        <v>26</v>
      </c>
      <c r="B29" s="13"/>
      <c r="C29" s="13"/>
    </row>
    <row r="30" spans="1:3" ht="18.75" x14ac:dyDescent="0.3">
      <c r="A30" s="31" t="s">
        <v>27</v>
      </c>
      <c r="B30" s="17">
        <f>52102+54312+27098+15135+36921</f>
        <v>185568</v>
      </c>
      <c r="C30" s="32"/>
    </row>
    <row r="31" spans="1:3" ht="18.75" x14ac:dyDescent="0.3">
      <c r="A31" s="31" t="s">
        <v>28</v>
      </c>
      <c r="B31" s="12">
        <f>2000+300</f>
        <v>2300</v>
      </c>
      <c r="C31" s="13"/>
    </row>
    <row r="32" spans="1:3" s="35" customFormat="1" ht="18.75" x14ac:dyDescent="0.3">
      <c r="A32" s="31" t="s">
        <v>29</v>
      </c>
      <c r="B32" s="33">
        <f>5000+300+3812+5000+495+2300-3000</f>
        <v>13907</v>
      </c>
      <c r="C32" s="34"/>
    </row>
    <row r="33" spans="1:3" s="38" customFormat="1" ht="18.75" x14ac:dyDescent="0.3">
      <c r="A33" s="31" t="s">
        <v>30</v>
      </c>
      <c r="B33" s="36">
        <f>2596+11583</f>
        <v>14179</v>
      </c>
      <c r="C33" s="37"/>
    </row>
    <row r="34" spans="1:3" s="38" customFormat="1" ht="18.75" x14ac:dyDescent="0.3">
      <c r="A34" s="31" t="s">
        <v>31</v>
      </c>
      <c r="B34" s="39">
        <v>2400</v>
      </c>
      <c r="C34" s="40"/>
    </row>
    <row r="35" spans="1:3" s="35" customFormat="1" ht="18.75" x14ac:dyDescent="0.3">
      <c r="A35" s="31" t="s">
        <v>32</v>
      </c>
      <c r="B35" s="41">
        <f>12060+250</f>
        <v>12310</v>
      </c>
      <c r="C35" s="42"/>
    </row>
    <row r="36" spans="1:3" ht="18.75" hidden="1" outlineLevel="1" x14ac:dyDescent="0.3">
      <c r="A36" s="43" t="s">
        <v>33</v>
      </c>
      <c r="B36" s="14"/>
      <c r="C36" s="13"/>
    </row>
    <row r="37" spans="1:3" ht="37.5" hidden="1" outlineLevel="1" x14ac:dyDescent="0.3">
      <c r="A37" s="43" t="s">
        <v>34</v>
      </c>
      <c r="B37" s="14">
        <v>2000</v>
      </c>
      <c r="C37" s="13"/>
    </row>
    <row r="38" spans="1:3" ht="18.75" hidden="1" outlineLevel="1" x14ac:dyDescent="0.3">
      <c r="A38" s="43" t="s">
        <v>35</v>
      </c>
      <c r="B38" s="14">
        <v>3000</v>
      </c>
      <c r="C38" s="13"/>
    </row>
    <row r="39" spans="1:3" ht="18.75" hidden="1" outlineLevel="1" x14ac:dyDescent="0.3">
      <c r="A39" s="43" t="s">
        <v>36</v>
      </c>
      <c r="B39" s="14">
        <v>31039</v>
      </c>
      <c r="C39" s="13"/>
    </row>
    <row r="40" spans="1:3" ht="18.75" hidden="1" outlineLevel="1" x14ac:dyDescent="0.3">
      <c r="A40" s="43" t="s">
        <v>37</v>
      </c>
      <c r="B40" s="14">
        <v>2100</v>
      </c>
      <c r="C40" s="13"/>
    </row>
    <row r="41" spans="1:3" ht="18.75" hidden="1" outlineLevel="1" x14ac:dyDescent="0.3">
      <c r="A41" s="43" t="s">
        <v>38</v>
      </c>
      <c r="B41" s="14">
        <v>6000</v>
      </c>
      <c r="C41" s="13"/>
    </row>
    <row r="42" spans="1:3" ht="37.5" hidden="1" outlineLevel="1" x14ac:dyDescent="0.3">
      <c r="A42" s="43" t="s">
        <v>39</v>
      </c>
      <c r="B42" s="14">
        <v>2000</v>
      </c>
      <c r="C42" s="13"/>
    </row>
    <row r="43" spans="1:3" ht="18.75" hidden="1" outlineLevel="1" x14ac:dyDescent="0.3">
      <c r="A43" s="43" t="s">
        <v>40</v>
      </c>
      <c r="B43" s="14">
        <v>20000</v>
      </c>
      <c r="C43" s="13"/>
    </row>
    <row r="44" spans="1:3" ht="18.75" hidden="1" outlineLevel="1" x14ac:dyDescent="0.3">
      <c r="A44" s="43" t="s">
        <v>41</v>
      </c>
      <c r="B44" s="14">
        <v>500</v>
      </c>
      <c r="C44" s="13"/>
    </row>
    <row r="45" spans="1:3" ht="18.75" hidden="1" outlineLevel="1" x14ac:dyDescent="0.3">
      <c r="A45" s="43" t="s">
        <v>42</v>
      </c>
      <c r="B45" s="14">
        <v>7450</v>
      </c>
      <c r="C45" s="13"/>
    </row>
    <row r="46" spans="1:3" ht="18.75" hidden="1" outlineLevel="1" x14ac:dyDescent="0.3">
      <c r="A46" s="43" t="s">
        <v>43</v>
      </c>
      <c r="B46" s="14">
        <v>25000</v>
      </c>
      <c r="C46" s="13"/>
    </row>
    <row r="47" spans="1:3" ht="18.75" hidden="1" outlineLevel="1" x14ac:dyDescent="0.3">
      <c r="A47" s="43" t="s">
        <v>44</v>
      </c>
      <c r="B47" s="14">
        <v>11700</v>
      </c>
      <c r="C47" s="13"/>
    </row>
    <row r="48" spans="1:3" ht="18.75" hidden="1" outlineLevel="1" x14ac:dyDescent="0.3">
      <c r="A48" s="43" t="s">
        <v>45</v>
      </c>
      <c r="B48" s="14">
        <v>6000</v>
      </c>
      <c r="C48" s="13"/>
    </row>
    <row r="49" spans="1:3" ht="18.75" hidden="1" outlineLevel="1" x14ac:dyDescent="0.3">
      <c r="A49" s="43" t="s">
        <v>46</v>
      </c>
      <c r="B49" s="14">
        <v>30211</v>
      </c>
      <c r="C49" s="13"/>
    </row>
    <row r="50" spans="1:3" ht="18.75" hidden="1" outlineLevel="1" x14ac:dyDescent="0.3">
      <c r="A50" s="43" t="s">
        <v>47</v>
      </c>
      <c r="B50" s="14">
        <v>3000</v>
      </c>
      <c r="C50" s="13"/>
    </row>
    <row r="51" spans="1:3" ht="37.5" collapsed="1" x14ac:dyDescent="0.3">
      <c r="A51" s="43" t="s">
        <v>48</v>
      </c>
      <c r="B51" s="14">
        <f>SUM(B37:B50)</f>
        <v>150000</v>
      </c>
      <c r="C51" s="40"/>
    </row>
    <row r="52" spans="1:3" ht="37.5" x14ac:dyDescent="0.3">
      <c r="A52" s="43" t="s">
        <v>49</v>
      </c>
      <c r="B52" s="14">
        <v>168191</v>
      </c>
      <c r="C52" s="40"/>
    </row>
    <row r="53" spans="1:3" ht="37.5" x14ac:dyDescent="0.3">
      <c r="A53" s="43" t="s">
        <v>80</v>
      </c>
      <c r="B53" s="14">
        <v>0</v>
      </c>
      <c r="C53" s="40"/>
    </row>
    <row r="54" spans="1:3" ht="18.75" x14ac:dyDescent="0.3">
      <c r="A54" s="43" t="s">
        <v>50</v>
      </c>
      <c r="B54" s="14">
        <v>17000</v>
      </c>
      <c r="C54" s="40"/>
    </row>
    <row r="55" spans="1:3" ht="37.5" x14ac:dyDescent="0.3">
      <c r="A55" s="43" t="s">
        <v>78</v>
      </c>
      <c r="B55" s="14">
        <f>850+10000+250</f>
        <v>11100</v>
      </c>
      <c r="C55" s="40"/>
    </row>
    <row r="56" spans="1:3" ht="18.75" x14ac:dyDescent="0.3">
      <c r="A56" s="43" t="s">
        <v>79</v>
      </c>
      <c r="B56" s="14">
        <v>0</v>
      </c>
      <c r="C56" s="40"/>
    </row>
    <row r="57" spans="1:3" ht="18.75" x14ac:dyDescent="0.3">
      <c r="A57" s="43" t="s">
        <v>51</v>
      </c>
      <c r="B57" s="14">
        <v>12500</v>
      </c>
      <c r="C57" s="40"/>
    </row>
    <row r="58" spans="1:3" ht="18.75" x14ac:dyDescent="0.3">
      <c r="A58" s="43" t="s">
        <v>52</v>
      </c>
      <c r="B58" s="14">
        <v>15600</v>
      </c>
      <c r="C58" s="40"/>
    </row>
    <row r="59" spans="1:3" ht="37.5" x14ac:dyDescent="0.3">
      <c r="A59" s="43" t="s">
        <v>53</v>
      </c>
      <c r="B59" s="14">
        <v>3000</v>
      </c>
      <c r="C59" s="40"/>
    </row>
    <row r="60" spans="1:3" ht="18.75" x14ac:dyDescent="0.3">
      <c r="A60" s="43" t="s">
        <v>54</v>
      </c>
      <c r="B60" s="14">
        <v>10000</v>
      </c>
      <c r="C60" s="40"/>
    </row>
    <row r="61" spans="1:3" ht="37.5" x14ac:dyDescent="0.3">
      <c r="A61" s="43" t="s">
        <v>55</v>
      </c>
      <c r="B61" s="14">
        <v>24500</v>
      </c>
      <c r="C61" s="40"/>
    </row>
    <row r="62" spans="1:3" ht="37.5" x14ac:dyDescent="0.3">
      <c r="A62" s="43" t="s">
        <v>56</v>
      </c>
      <c r="B62" s="14">
        <v>25000</v>
      </c>
      <c r="C62" s="13"/>
    </row>
    <row r="63" spans="1:3" ht="37.5" x14ac:dyDescent="0.3">
      <c r="A63" s="43" t="s">
        <v>8</v>
      </c>
      <c r="B63" s="14">
        <f>261255-25000</f>
        <v>236255</v>
      </c>
      <c r="C63" s="13"/>
    </row>
    <row r="64" spans="1:3" ht="37.5" x14ac:dyDescent="0.3">
      <c r="A64" s="43" t="s">
        <v>57</v>
      </c>
      <c r="B64" s="14">
        <v>10000</v>
      </c>
      <c r="C64" s="13"/>
    </row>
    <row r="65" spans="1:3" ht="37.5" x14ac:dyDescent="0.3">
      <c r="A65" s="44" t="s">
        <v>58</v>
      </c>
      <c r="B65" s="17">
        <v>25000</v>
      </c>
      <c r="C65" s="13"/>
    </row>
    <row r="66" spans="1:3" ht="18.75" x14ac:dyDescent="0.3">
      <c r="A66" s="43" t="s">
        <v>59</v>
      </c>
      <c r="B66" s="14">
        <v>40000</v>
      </c>
      <c r="C66" s="13"/>
    </row>
    <row r="67" spans="1:3" ht="18.75" x14ac:dyDescent="0.3">
      <c r="A67" s="43" t="s">
        <v>60</v>
      </c>
      <c r="B67" s="14">
        <v>75000</v>
      </c>
      <c r="C67" s="13"/>
    </row>
    <row r="68" spans="1:3" ht="18.75" x14ac:dyDescent="0.3">
      <c r="A68" s="43" t="s">
        <v>82</v>
      </c>
      <c r="B68" s="14">
        <v>0</v>
      </c>
      <c r="C68" s="13"/>
    </row>
    <row r="69" spans="1:3" ht="37.5" x14ac:dyDescent="0.3">
      <c r="A69" s="43" t="s">
        <v>74</v>
      </c>
      <c r="B69" s="14">
        <v>15000</v>
      </c>
      <c r="C69" s="13"/>
    </row>
    <row r="70" spans="1:3" ht="18.75" x14ac:dyDescent="0.3">
      <c r="A70" s="43" t="s">
        <v>81</v>
      </c>
      <c r="B70" s="14">
        <v>4000</v>
      </c>
      <c r="C70" s="13"/>
    </row>
    <row r="71" spans="1:3" s="6" customFormat="1" ht="18.75" x14ac:dyDescent="0.3">
      <c r="A71" s="43" t="s">
        <v>61</v>
      </c>
      <c r="B71" s="14">
        <v>24880</v>
      </c>
      <c r="C71" s="15"/>
    </row>
    <row r="72" spans="1:3" ht="18.75" x14ac:dyDescent="0.3">
      <c r="A72" s="43" t="s">
        <v>62</v>
      </c>
      <c r="B72" s="14">
        <v>77720</v>
      </c>
      <c r="C72" s="13"/>
    </row>
    <row r="73" spans="1:3" ht="18.75" x14ac:dyDescent="0.3">
      <c r="A73" s="43" t="s">
        <v>63</v>
      </c>
      <c r="B73" s="14">
        <v>150000</v>
      </c>
      <c r="C73" s="13"/>
    </row>
    <row r="74" spans="1:3" ht="18.75" x14ac:dyDescent="0.3">
      <c r="A74" s="43" t="s">
        <v>64</v>
      </c>
      <c r="B74" s="14">
        <v>104598</v>
      </c>
      <c r="C74" s="13"/>
    </row>
    <row r="75" spans="1:3" ht="18.75" x14ac:dyDescent="0.3">
      <c r="A75" s="43" t="s">
        <v>65</v>
      </c>
      <c r="B75" s="14">
        <v>50219</v>
      </c>
      <c r="C75" s="13"/>
    </row>
    <row r="76" spans="1:3" ht="18.75" x14ac:dyDescent="0.3">
      <c r="A76" s="43" t="s">
        <v>83</v>
      </c>
      <c r="B76" s="14">
        <v>0</v>
      </c>
      <c r="C76" s="13"/>
    </row>
    <row r="77" spans="1:3" ht="18.75" x14ac:dyDescent="0.3">
      <c r="A77" s="43" t="s">
        <v>66</v>
      </c>
      <c r="B77" s="14">
        <v>7000</v>
      </c>
      <c r="C77" s="13"/>
    </row>
    <row r="78" spans="1:3" ht="18.75" x14ac:dyDescent="0.3">
      <c r="A78" s="43" t="s">
        <v>67</v>
      </c>
      <c r="B78" s="14">
        <v>266400</v>
      </c>
      <c r="C78" s="13"/>
    </row>
    <row r="79" spans="1:3" ht="18.75" x14ac:dyDescent="0.3">
      <c r="A79" s="43" t="s">
        <v>68</v>
      </c>
      <c r="B79" s="14">
        <v>52550</v>
      </c>
      <c r="C79" s="13"/>
    </row>
    <row r="80" spans="1:3" ht="19.5" thickBot="1" x14ac:dyDescent="0.35">
      <c r="A80" s="43" t="s">
        <v>69</v>
      </c>
      <c r="B80" s="45">
        <v>50000</v>
      </c>
      <c r="C80" s="46"/>
    </row>
    <row r="81" spans="1:3" ht="19.5" thickTop="1" x14ac:dyDescent="0.3">
      <c r="A81" s="47" t="s">
        <v>70</v>
      </c>
      <c r="B81" s="48">
        <f>SUM(B25:B35,B51,B52:B80)</f>
        <v>1972602</v>
      </c>
      <c r="C81" s="48">
        <f>SUM(C25:C35,C51,C52:C80)</f>
        <v>0</v>
      </c>
    </row>
    <row r="82" spans="1:3" ht="21" customHeight="1" x14ac:dyDescent="0.3">
      <c r="A82" s="43"/>
      <c r="B82" s="13"/>
      <c r="C82" s="13"/>
    </row>
    <row r="83" spans="1:3" ht="37.5" hidden="1" x14ac:dyDescent="0.3">
      <c r="A83" s="49" t="s">
        <v>71</v>
      </c>
      <c r="B83" s="50"/>
      <c r="C83" s="50"/>
    </row>
    <row r="84" spans="1:3" s="53" customFormat="1" ht="38.25" thickBot="1" x14ac:dyDescent="0.35">
      <c r="A84" s="51" t="s">
        <v>72</v>
      </c>
      <c r="B84" s="52">
        <f t="shared" ref="B84:C84" si="2">B18-B81</f>
        <v>0</v>
      </c>
      <c r="C84" s="52">
        <f t="shared" si="2"/>
        <v>0</v>
      </c>
    </row>
    <row r="85" spans="1:3" ht="19.5" thickTop="1" x14ac:dyDescent="0.3">
      <c r="A85" s="54"/>
    </row>
    <row r="86" spans="1:3" x14ac:dyDescent="0.25">
      <c r="A86" s="55" t="s">
        <v>73</v>
      </c>
    </row>
    <row r="87" spans="1:3" s="26" customFormat="1" ht="18.75" x14ac:dyDescent="0.3">
      <c r="A87" s="55"/>
      <c r="B87"/>
      <c r="C87"/>
    </row>
  </sheetData>
  <pageMargins left="0.7" right="0.7" top="0.75" bottom="0.75" header="0.3" footer="0.3"/>
  <pageSetup paperSize="17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Proposed Budget FY 20 (A)</vt:lpstr>
      <vt:lpstr>'Proposed Budget FY 20 (A)'!Print_Area</vt:lpstr>
    </vt:vector>
  </TitlesOfParts>
  <Company>Lehman College, CUNY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 College</dc:creator>
  <cp:lastModifiedBy>Lehman College</cp:lastModifiedBy>
  <cp:lastPrinted>2019-05-20T16:49:51Z</cp:lastPrinted>
  <dcterms:created xsi:type="dcterms:W3CDTF">2019-05-16T19:50:18Z</dcterms:created>
  <dcterms:modified xsi:type="dcterms:W3CDTF">2019-10-08T14:00:58Z</dcterms:modified>
</cp:coreProperties>
</file>